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<sst xmlns="http://schemas.openxmlformats.org/spreadsheetml/2006/main" count="29" uniqueCount="29">
  <si>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</si>
  <si>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</si>
  <si>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</si>
  <si>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</si>
  <si>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</si>
  <si>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</si>
  <si>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</si>
  <si>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</si>
  <si>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</si>
  <si>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</si>
  <si>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</si>
  <si>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</si>
  <si>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</si>
  <si>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</si>
  <si>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</si>
  <si>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</si>
  <si>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</si>
  <si>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</si>
  <si>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</si>
  <si>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</si>
  <si>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</si>
  <si>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</si>
  <si>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</si>
  <si>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</si>
  <si>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</si>
  <si>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</si>
  <si>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</si>
  <si>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</si>
  <si>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6916,00 - замена термопреобразователя.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</si>
</sst>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17" sqref="G17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2105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д.21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378.9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18534.339999999986</v>
      </c>
    </row>
    <row r="11" spans="1:5" ht="17.25" customHeight="1">
      <c r="A11" s="3">
        <v>1</v>
      </c>
      <c r="B11" s="9" t="s">
        <v>4</v>
      </c>
      <c r="C11" s="5">
        <f>VLOOKUP(A1,'[1]2021'!$A$1:$AH$101,5,0)</f>
        <v>838.39</v>
      </c>
      <c r="D11" s="5">
        <f>VLOOKUP(A1,'[1]2021'!$A$1:$AH$101,18,0)</f>
        <v>0</v>
      </c>
      <c r="E11" s="7"/>
    </row>
    <row r="12" spans="1:5" ht="15.75" customHeight="1">
      <c r="A12" s="3">
        <v>2</v>
      </c>
      <c r="B12" s="9" t="s">
        <v>5</v>
      </c>
      <c r="C12" s="5">
        <f>VLOOKUP(A1,'[1]2021'!$A$1:$AH$101,6,0)</f>
        <v>838.39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838.39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821.23</v>
      </c>
      <c r="D14" s="5">
        <f>VLOOKUP(A1,'[1]2021'!$A$1:$AH$101,21,0)</f>
        <v>0</v>
      </c>
      <c r="E14" s="7"/>
    </row>
    <row r="15" spans="1:5" ht="15" customHeight="1">
      <c r="A15" s="3">
        <v>5</v>
      </c>
      <c r="B15" s="9" t="s">
        <v>8</v>
      </c>
      <c r="C15" s="5">
        <f>VLOOKUP(A1,'[1]2021'!$A$1:$AH$101,9,0)</f>
        <v>906.91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953.47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921.61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921.61</v>
      </c>
      <c r="D18" s="5">
        <f>VLOOKUP(A1,'[1]2021'!$A$1:$AH$102,25,0)</f>
        <v>6916</v>
      </c>
      <c r="E18" s="7" t="s">
        <v>28</v>
      </c>
    </row>
    <row r="19" spans="1:5" ht="15.75">
      <c r="A19" s="3">
        <v>9</v>
      </c>
      <c r="B19" s="9" t="s">
        <v>12</v>
      </c>
      <c r="C19" s="5">
        <f>VLOOKUP(A1,'[1]2021'!$A$1:$AH$101,13,0)</f>
        <v>921.61</v>
      </c>
      <c r="D19" s="5">
        <f>VLOOKUP(A1,'[1]2021'!$A$1:$AH$101,26,0)</f>
        <v>0</v>
      </c>
      <c r="E19" s="7"/>
    </row>
    <row r="20" spans="1:5" ht="15.75">
      <c r="A20" s="3">
        <v>10</v>
      </c>
      <c r="B20" s="9" t="s">
        <v>13</v>
      </c>
      <c r="C20" s="5">
        <f>VLOOKUP(A1,'[1]2021'!$A$1:$AH$101,14,0)</f>
        <v>1091.24</v>
      </c>
      <c r="D20" s="5">
        <f>VLOOKUP(A1,'[1]2021'!$A$1:$AH$101,27,0)</f>
        <v>0</v>
      </c>
      <c r="E20" s="7"/>
    </row>
    <row r="21" spans="1:5" ht="15" customHeight="1">
      <c r="A21" s="3">
        <v>11</v>
      </c>
      <c r="B21" s="9" t="s">
        <v>14</v>
      </c>
      <c r="C21" s="5">
        <f>VLOOKUP(A1,'[1]2021'!$A$1:$AH$101,15,0)</f>
        <v>921.61</v>
      </c>
      <c r="D21" s="5">
        <f>VLOOKUP(A1,'[1]2021'!$A$1:$AH$101,28,0)</f>
        <v>0</v>
      </c>
      <c r="E21" s="7"/>
    </row>
    <row r="22" spans="1:5" ht="15.75">
      <c r="A22" s="3">
        <v>12</v>
      </c>
      <c r="B22" s="9" t="s">
        <v>15</v>
      </c>
      <c r="C22" s="5">
        <f>VLOOKUP(A1,'[1]2021'!$A$1:$AH$101,16,0)</f>
        <v>921.61</v>
      </c>
      <c r="D22" s="5">
        <f>VLOOKUP(A1,'[1]2021'!$A$1:$AH$101,29,0)</f>
        <v>0</v>
      </c>
      <c r="E22" s="7"/>
    </row>
    <row r="23" spans="1:5" ht="15.75">
      <c r="A23" s="22" t="s">
        <v>16</v>
      </c>
      <c r="B23" s="23"/>
      <c r="C23" s="6">
        <f>SUM(C11:C22)</f>
        <v>10896.070000000002</v>
      </c>
      <c r="D23" s="6">
        <f>SUM(D11:D22)</f>
        <v>6916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22514.40999999999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2022-02-09T07:50:15Z</dcterms:modified>
  <cp:category/>
  <cp:version/>
  <cp:contentType/>
  <cp:contentStatus/>
</cp:coreProperties>
</file>